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rionegrofactur" sheetId="1" r:id="rId1"/>
    <sheet name="rionegr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<sst xmlns="http://schemas.openxmlformats.org/spreadsheetml/2006/main" count="143" uniqueCount="53">
  <si>
    <t>Provincia de RIO NEGRO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</si>
  <si>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</si>
  <si>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</si>
  <si>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</si>
  <si>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</si>
  <si>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</si>
  <si>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</si>
  <si>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</si>
  <si>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</si>
  <si>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</si>
  <si>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</si>
  <si>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</si>
  <si>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</si>
  <si>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</si>
  <si>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</si>
  <si>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</si>
  <si>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</si>
  <si>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EDERSA</t>
  </si>
  <si>
    <t>Total 25 de Mayo</t>
  </si>
  <si>
    <t>9 de Julio</t>
  </si>
  <si>
    <t>Total 9 de Julio</t>
  </si>
  <si>
    <t>Adolfo Alsina</t>
  </si>
  <si>
    <t>GUMEM</t>
  </si>
  <si>
    <t>Total Adolfo Alsina</t>
  </si>
  <si>
    <t>Avellaneda</t>
  </si>
  <si>
    <t>Total Avellaneda</t>
  </si>
  <si>
    <t>Bariloche</t>
  </si>
  <si>
    <t>Coop de Bariloche</t>
  </si>
  <si>
    <t>Total Bariloche</t>
  </si>
  <si>
    <t>El Cuy</t>
  </si>
  <si>
    <t>Total El Cuy</t>
  </si>
  <si>
    <t>General Conesa</t>
  </si>
  <si>
    <t>Total General Conesa</t>
  </si>
  <si>
    <t>General Roca</t>
  </si>
  <si>
    <t>CALF ( Neuquén)</t>
  </si>
  <si>
    <t>Total General Roca</t>
  </si>
  <si>
    <t>Ñorquincó</t>
  </si>
  <si>
    <t>Total Ñorquincó</t>
  </si>
  <si>
    <t>Pichi Mahuida</t>
  </si>
  <si>
    <t>Coop de Rio Colorado</t>
  </si>
  <si>
    <t>Total Pichi Mahuida</t>
  </si>
  <si>
    <t>Pilcaniyeu</t>
  </si>
  <si>
    <t>Total Pilcaniyeu</t>
  </si>
  <si>
    <t>San Antonio</t>
  </si>
  <si>
    <t>Total San Antonio</t>
  </si>
  <si>
    <t>Valcheta</t>
  </si>
  <si>
    <t>Total Valcheta</t>
  </si>
  <si>
    <t>TOTAL EDERSA</t>
  </si>
  <si>
    <t>TOTAL COOPERATIVAS</t>
  </si>
  <si>
    <t>TOTAL GUMEM</t>
  </si>
  <si>
    <t>TOTAL RIO NEGRO</t>
  </si>
  <si>
    <t>Cantidad de usuarios</t>
  </si>
  <si>
    <t>AÑO 2014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</si>
</sst>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3.8515625" style="0" customWidth="1"/>
    <col min="2" max="2" width="19.7109375" style="0" customWidth="1"/>
    <col min="9" max="9" width="10.421875" style="0" customWidth="1"/>
    <col min="10" max="10" width="8.57421875" style="0" customWidth="1"/>
    <col min="11" max="11" width="10.00390625" style="0" customWidth="1"/>
    <col min="12" max="12" width="10.8515625" style="0" customWidth="1"/>
    <col min="13" max="13" width="9.28125" style="0" customWidth="1"/>
  </cols>
  <sheetData>
    <row r="1" spans="1:13" ht="12.75">
      <c r="A1" s="1" t="s">
        <v>52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8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0" customFormat="1" ht="12.75">
      <c r="A7" s="10" t="s">
        <v>16</v>
      </c>
      <c r="B7" s="10" t="s">
        <v>17</v>
      </c>
      <c r="C7" s="19">
        <f>SUM(D7:M7)</f>
        <v>15350.330999999998</v>
      </c>
      <c r="D7" s="19">
        <v>7375.675</v>
      </c>
      <c r="E7" s="19">
        <v>3010.595</v>
      </c>
      <c r="F7" s="19">
        <v>652.695</v>
      </c>
      <c r="G7" s="19">
        <v>699.255</v>
      </c>
      <c r="H7" s="19">
        <v>2189.362</v>
      </c>
      <c r="I7" s="19">
        <v>0</v>
      </c>
      <c r="J7" s="19">
        <v>5.48</v>
      </c>
      <c r="K7" s="19">
        <v>1416.762</v>
      </c>
      <c r="L7" s="19">
        <v>0.507</v>
      </c>
      <c r="M7" s="19">
        <v>0</v>
      </c>
    </row>
    <row r="8" spans="1:13" s="11" customFormat="1" ht="12.75">
      <c r="A8" s="12" t="s">
        <v>18</v>
      </c>
      <c r="C8" s="20">
        <f aca="true" t="shared" si="0" ref="C8:C38">SUM(D8:M8)</f>
        <v>15350.330999999998</v>
      </c>
      <c r="D8" s="20">
        <f>+D7</f>
        <v>7375.675</v>
      </c>
      <c r="E8" s="20">
        <f aca="true" t="shared" si="1" ref="E8:M8">+E7</f>
        <v>3010.595</v>
      </c>
      <c r="F8" s="20">
        <f t="shared" si="1"/>
        <v>652.695</v>
      </c>
      <c r="G8" s="20">
        <f t="shared" si="1"/>
        <v>699.255</v>
      </c>
      <c r="H8" s="20">
        <f t="shared" si="1"/>
        <v>2189.362</v>
      </c>
      <c r="I8" s="20">
        <f t="shared" si="1"/>
        <v>0</v>
      </c>
      <c r="J8" s="20">
        <f t="shared" si="1"/>
        <v>5.48</v>
      </c>
      <c r="K8" s="20">
        <f t="shared" si="1"/>
        <v>1416.762</v>
      </c>
      <c r="L8" s="20">
        <f t="shared" si="1"/>
        <v>0.507</v>
      </c>
      <c r="M8" s="20">
        <f t="shared" si="1"/>
        <v>0</v>
      </c>
    </row>
    <row r="9" spans="1:13" s="10" customFormat="1" ht="12.75">
      <c r="A9" s="10" t="s">
        <v>19</v>
      </c>
      <c r="B9" s="10" t="s">
        <v>17</v>
      </c>
      <c r="C9" s="19">
        <f t="shared" si="0"/>
        <v>3391.2119999999995</v>
      </c>
      <c r="D9" s="19">
        <v>1847.909</v>
      </c>
      <c r="E9" s="19">
        <v>564.373</v>
      </c>
      <c r="F9" s="19">
        <v>1.821</v>
      </c>
      <c r="G9" s="19">
        <v>63.549</v>
      </c>
      <c r="H9" s="19">
        <v>527.216</v>
      </c>
      <c r="I9" s="19">
        <v>0</v>
      </c>
      <c r="J9" s="19">
        <v>12.008</v>
      </c>
      <c r="K9" s="19">
        <v>371.551</v>
      </c>
      <c r="L9" s="19">
        <v>2.785</v>
      </c>
      <c r="M9" s="19">
        <v>0</v>
      </c>
    </row>
    <row r="10" spans="1:13" s="11" customFormat="1" ht="12.75">
      <c r="A10" s="12" t="s">
        <v>20</v>
      </c>
      <c r="C10" s="20">
        <f t="shared" si="0"/>
        <v>3391.2119999999995</v>
      </c>
      <c r="D10" s="20">
        <f>+D9</f>
        <v>1847.909</v>
      </c>
      <c r="E10" s="20">
        <f aca="true" t="shared" si="2" ref="E10:M10">+E9</f>
        <v>564.373</v>
      </c>
      <c r="F10" s="20">
        <f t="shared" si="2"/>
        <v>1.821</v>
      </c>
      <c r="G10" s="20">
        <f t="shared" si="2"/>
        <v>63.549</v>
      </c>
      <c r="H10" s="20">
        <f t="shared" si="2"/>
        <v>527.216</v>
      </c>
      <c r="I10" s="20">
        <f t="shared" si="2"/>
        <v>0</v>
      </c>
      <c r="J10" s="20">
        <f t="shared" si="2"/>
        <v>12.008</v>
      </c>
      <c r="K10" s="20">
        <f t="shared" si="2"/>
        <v>371.551</v>
      </c>
      <c r="L10" s="20">
        <f t="shared" si="2"/>
        <v>2.785</v>
      </c>
      <c r="M10" s="20">
        <f t="shared" si="2"/>
        <v>0</v>
      </c>
    </row>
    <row r="11" spans="1:13" s="10" customFormat="1" ht="12.75">
      <c r="A11" s="10" t="s">
        <v>21</v>
      </c>
      <c r="B11" s="10" t="s">
        <v>17</v>
      </c>
      <c r="C11" s="19">
        <f t="shared" si="0"/>
        <v>99897.141</v>
      </c>
      <c r="D11" s="19">
        <v>49050.98</v>
      </c>
      <c r="E11" s="19">
        <v>23774.264</v>
      </c>
      <c r="F11" s="19">
        <v>3253.754</v>
      </c>
      <c r="G11" s="19">
        <v>2353.237</v>
      </c>
      <c r="H11" s="19">
        <v>6477.077</v>
      </c>
      <c r="I11" s="19">
        <v>0</v>
      </c>
      <c r="J11" s="19">
        <v>694.815</v>
      </c>
      <c r="K11" s="19">
        <v>12853.931</v>
      </c>
      <c r="L11" s="19">
        <v>1439.083</v>
      </c>
      <c r="M11" s="19">
        <v>0</v>
      </c>
    </row>
    <row r="12" spans="1:13" s="10" customFormat="1" ht="12.75">
      <c r="A12" s="10" t="s">
        <v>21</v>
      </c>
      <c r="B12" s="10" t="s">
        <v>22</v>
      </c>
      <c r="C12" s="19">
        <f t="shared" si="0"/>
        <v>3816.9359999999997</v>
      </c>
      <c r="D12" s="19">
        <v>0</v>
      </c>
      <c r="E12" s="19">
        <v>1240.968</v>
      </c>
      <c r="F12" s="19">
        <v>2575.968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s="11" customFormat="1" ht="12.75">
      <c r="A13" s="12" t="s">
        <v>23</v>
      </c>
      <c r="C13" s="20">
        <f t="shared" si="0"/>
        <v>103714.07699999999</v>
      </c>
      <c r="D13" s="20">
        <f>+D11+D12</f>
        <v>49050.98</v>
      </c>
      <c r="E13" s="20">
        <f aca="true" t="shared" si="3" ref="E13:M13">+E11+E12</f>
        <v>25015.232</v>
      </c>
      <c r="F13" s="20">
        <f t="shared" si="3"/>
        <v>5829.722</v>
      </c>
      <c r="G13" s="20">
        <f t="shared" si="3"/>
        <v>2353.237</v>
      </c>
      <c r="H13" s="20">
        <f t="shared" si="3"/>
        <v>6477.077</v>
      </c>
      <c r="I13" s="20">
        <f t="shared" si="3"/>
        <v>0</v>
      </c>
      <c r="J13" s="20">
        <f t="shared" si="3"/>
        <v>694.815</v>
      </c>
      <c r="K13" s="20">
        <f t="shared" si="3"/>
        <v>12853.931</v>
      </c>
      <c r="L13" s="20">
        <f t="shared" si="3"/>
        <v>1439.083</v>
      </c>
      <c r="M13" s="20">
        <f t="shared" si="3"/>
        <v>0</v>
      </c>
    </row>
    <row r="14" spans="1:13" s="10" customFormat="1" ht="12.75">
      <c r="A14" s="10" t="s">
        <v>24</v>
      </c>
      <c r="B14" s="10" t="s">
        <v>17</v>
      </c>
      <c r="C14" s="19">
        <f t="shared" si="0"/>
        <v>82063.239</v>
      </c>
      <c r="D14" s="19">
        <v>25123.988</v>
      </c>
      <c r="E14" s="19">
        <v>12676.744</v>
      </c>
      <c r="F14" s="19">
        <v>23796.732</v>
      </c>
      <c r="G14" s="19">
        <v>1474.46</v>
      </c>
      <c r="H14" s="19">
        <v>4642.979</v>
      </c>
      <c r="I14" s="19">
        <v>0</v>
      </c>
      <c r="J14" s="19">
        <v>7891.025</v>
      </c>
      <c r="K14" s="19">
        <v>3261.248</v>
      </c>
      <c r="L14" s="19">
        <v>3196.063</v>
      </c>
      <c r="M14" s="19">
        <v>0</v>
      </c>
    </row>
    <row r="15" spans="1:13" s="10" customFormat="1" ht="12.75">
      <c r="A15" s="10" t="s">
        <v>24</v>
      </c>
      <c r="B15" s="10" t="s">
        <v>22</v>
      </c>
      <c r="C15" s="19">
        <f t="shared" si="0"/>
        <v>9420.936</v>
      </c>
      <c r="D15" s="19">
        <v>0</v>
      </c>
      <c r="E15" s="19">
        <v>0</v>
      </c>
      <c r="F15" s="19">
        <v>9420.936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s="11" customFormat="1" ht="12.75">
      <c r="A16" s="12" t="s">
        <v>25</v>
      </c>
      <c r="C16" s="20">
        <f t="shared" si="0"/>
        <v>91484.175</v>
      </c>
      <c r="D16" s="20">
        <f>+D14+D15</f>
        <v>25123.988</v>
      </c>
      <c r="E16" s="20">
        <f aca="true" t="shared" si="4" ref="E16:M16">+E14+E15</f>
        <v>12676.744</v>
      </c>
      <c r="F16" s="20">
        <f t="shared" si="4"/>
        <v>33217.668</v>
      </c>
      <c r="G16" s="20">
        <f t="shared" si="4"/>
        <v>1474.46</v>
      </c>
      <c r="H16" s="20">
        <f t="shared" si="4"/>
        <v>4642.979</v>
      </c>
      <c r="I16" s="20">
        <f t="shared" si="4"/>
        <v>0</v>
      </c>
      <c r="J16" s="20">
        <f t="shared" si="4"/>
        <v>7891.025</v>
      </c>
      <c r="K16" s="20">
        <f t="shared" si="4"/>
        <v>3261.248</v>
      </c>
      <c r="L16" s="20">
        <f t="shared" si="4"/>
        <v>3196.063</v>
      </c>
      <c r="M16" s="20">
        <f t="shared" si="4"/>
        <v>0</v>
      </c>
    </row>
    <row r="17" spans="1:13" s="10" customFormat="1" ht="12.75">
      <c r="A17" s="10" t="s">
        <v>26</v>
      </c>
      <c r="B17" s="10" t="s">
        <v>17</v>
      </c>
      <c r="C17" s="19">
        <f t="shared" si="0"/>
        <v>35216.755</v>
      </c>
      <c r="D17" s="19">
        <v>17485.458</v>
      </c>
      <c r="E17" s="19">
        <v>9407.142</v>
      </c>
      <c r="F17" s="19">
        <v>2088.386</v>
      </c>
      <c r="G17" s="19">
        <v>808.008</v>
      </c>
      <c r="H17" s="19">
        <v>2334.896</v>
      </c>
      <c r="I17" s="19">
        <v>0</v>
      </c>
      <c r="J17" s="19">
        <v>179.694</v>
      </c>
      <c r="K17" s="19">
        <v>2295.063</v>
      </c>
      <c r="L17" s="19">
        <v>618.108</v>
      </c>
      <c r="M17" s="19">
        <v>0</v>
      </c>
    </row>
    <row r="18" spans="1:13" s="10" customFormat="1" ht="12.75">
      <c r="A18" s="10" t="s">
        <v>26</v>
      </c>
      <c r="B18" s="10" t="s">
        <v>27</v>
      </c>
      <c r="C18" s="19">
        <f t="shared" si="0"/>
        <v>260925.865</v>
      </c>
      <c r="D18" s="19">
        <v>105861.504</v>
      </c>
      <c r="E18" s="19">
        <v>98947.882</v>
      </c>
      <c r="F18" s="19">
        <v>28064.84</v>
      </c>
      <c r="G18" s="19">
        <v>14455.552</v>
      </c>
      <c r="H18" s="19">
        <v>10676.828</v>
      </c>
      <c r="I18" s="19">
        <v>0</v>
      </c>
      <c r="J18" s="19">
        <v>0</v>
      </c>
      <c r="K18" s="19">
        <v>2919.259</v>
      </c>
      <c r="L18" s="19">
        <v>0</v>
      </c>
      <c r="M18" s="19">
        <v>0</v>
      </c>
    </row>
    <row r="19" spans="1:13" s="11" customFormat="1" ht="12.75">
      <c r="A19" s="12" t="s">
        <v>28</v>
      </c>
      <c r="C19" s="20">
        <f t="shared" si="0"/>
        <v>296142.62</v>
      </c>
      <c r="D19" s="20">
        <f>+D17+D18</f>
        <v>123346.962</v>
      </c>
      <c r="E19" s="20">
        <f aca="true" t="shared" si="5" ref="E19:M19">+E17+E18</f>
        <v>108355.024</v>
      </c>
      <c r="F19" s="20">
        <f t="shared" si="5"/>
        <v>30153.226</v>
      </c>
      <c r="G19" s="20">
        <f t="shared" si="5"/>
        <v>15263.56</v>
      </c>
      <c r="H19" s="20">
        <f t="shared" si="5"/>
        <v>13011.724</v>
      </c>
      <c r="I19" s="20">
        <f t="shared" si="5"/>
        <v>0</v>
      </c>
      <c r="J19" s="20">
        <f t="shared" si="5"/>
        <v>179.694</v>
      </c>
      <c r="K19" s="20">
        <f t="shared" si="5"/>
        <v>5214.322</v>
      </c>
      <c r="L19" s="20">
        <f t="shared" si="5"/>
        <v>618.108</v>
      </c>
      <c r="M19" s="20">
        <f t="shared" si="5"/>
        <v>0</v>
      </c>
    </row>
    <row r="20" spans="1:13" s="10" customFormat="1" ht="12.75">
      <c r="A20" s="10" t="s">
        <v>29</v>
      </c>
      <c r="B20" s="10" t="s">
        <v>17</v>
      </c>
      <c r="C20" s="19">
        <f t="shared" si="0"/>
        <v>4153.226</v>
      </c>
      <c r="D20" s="19">
        <v>1182.079</v>
      </c>
      <c r="E20" s="19">
        <v>216.582</v>
      </c>
      <c r="F20" s="19">
        <v>1624.086</v>
      </c>
      <c r="G20" s="19">
        <v>0</v>
      </c>
      <c r="H20" s="19">
        <v>128.015</v>
      </c>
      <c r="I20" s="19">
        <v>0</v>
      </c>
      <c r="J20" s="19">
        <v>435.859</v>
      </c>
      <c r="K20" s="19">
        <v>347.776</v>
      </c>
      <c r="L20" s="19">
        <v>218.829</v>
      </c>
      <c r="M20" s="19">
        <v>0</v>
      </c>
    </row>
    <row r="21" spans="1:13" s="11" customFormat="1" ht="12.75">
      <c r="A21" s="12" t="s">
        <v>30</v>
      </c>
      <c r="C21" s="20">
        <f t="shared" si="0"/>
        <v>4153.226</v>
      </c>
      <c r="D21" s="20">
        <f>+D20</f>
        <v>1182.079</v>
      </c>
      <c r="E21" s="20">
        <f aca="true" t="shared" si="6" ref="E21:M21">+E20</f>
        <v>216.582</v>
      </c>
      <c r="F21" s="20">
        <f t="shared" si="6"/>
        <v>1624.086</v>
      </c>
      <c r="G21" s="20">
        <f t="shared" si="6"/>
        <v>0</v>
      </c>
      <c r="H21" s="20">
        <f t="shared" si="6"/>
        <v>128.015</v>
      </c>
      <c r="I21" s="20">
        <f t="shared" si="6"/>
        <v>0</v>
      </c>
      <c r="J21" s="20">
        <f t="shared" si="6"/>
        <v>435.859</v>
      </c>
      <c r="K21" s="20">
        <f t="shared" si="6"/>
        <v>347.776</v>
      </c>
      <c r="L21" s="20">
        <f t="shared" si="6"/>
        <v>218.829</v>
      </c>
      <c r="M21" s="20">
        <f t="shared" si="6"/>
        <v>0</v>
      </c>
    </row>
    <row r="22" spans="1:13" s="10" customFormat="1" ht="12.75">
      <c r="A22" s="10" t="s">
        <v>31</v>
      </c>
      <c r="B22" s="10" t="s">
        <v>17</v>
      </c>
      <c r="C22" s="19">
        <f t="shared" si="0"/>
        <v>11465.769999999999</v>
      </c>
      <c r="D22" s="19">
        <v>4534.173</v>
      </c>
      <c r="E22" s="19">
        <v>2890.546</v>
      </c>
      <c r="F22" s="19">
        <v>838.443</v>
      </c>
      <c r="G22" s="19">
        <v>175.175</v>
      </c>
      <c r="H22" s="19">
        <v>884.244</v>
      </c>
      <c r="I22" s="19">
        <v>0</v>
      </c>
      <c r="J22" s="19">
        <v>596.624</v>
      </c>
      <c r="K22" s="19">
        <v>569.313</v>
      </c>
      <c r="L22" s="19">
        <v>977.252</v>
      </c>
      <c r="M22" s="19">
        <v>0</v>
      </c>
    </row>
    <row r="23" spans="1:13" s="11" customFormat="1" ht="12.75">
      <c r="A23" s="12" t="s">
        <v>32</v>
      </c>
      <c r="C23" s="20">
        <f t="shared" si="0"/>
        <v>11465.769999999999</v>
      </c>
      <c r="D23" s="20">
        <f>+D22</f>
        <v>4534.173</v>
      </c>
      <c r="E23" s="20">
        <f aca="true" t="shared" si="7" ref="E23:M23">+E22</f>
        <v>2890.546</v>
      </c>
      <c r="F23" s="20">
        <f t="shared" si="7"/>
        <v>838.443</v>
      </c>
      <c r="G23" s="20">
        <f t="shared" si="7"/>
        <v>175.175</v>
      </c>
      <c r="H23" s="20">
        <f t="shared" si="7"/>
        <v>884.244</v>
      </c>
      <c r="I23" s="20">
        <f t="shared" si="7"/>
        <v>0</v>
      </c>
      <c r="J23" s="20">
        <f t="shared" si="7"/>
        <v>596.624</v>
      </c>
      <c r="K23" s="20">
        <f t="shared" si="7"/>
        <v>569.313</v>
      </c>
      <c r="L23" s="20">
        <f t="shared" si="7"/>
        <v>977.252</v>
      </c>
      <c r="M23" s="20">
        <f t="shared" si="7"/>
        <v>0</v>
      </c>
    </row>
    <row r="24" spans="1:13" s="10" customFormat="1" ht="12.75">
      <c r="A24" s="10" t="s">
        <v>33</v>
      </c>
      <c r="B24" s="10" t="s">
        <v>34</v>
      </c>
      <c r="C24" s="19">
        <f t="shared" si="0"/>
        <v>11563.191</v>
      </c>
      <c r="D24" s="19">
        <v>545.826</v>
      </c>
      <c r="E24" s="19">
        <v>628.431</v>
      </c>
      <c r="F24" s="19">
        <v>9249.498</v>
      </c>
      <c r="G24" s="19">
        <v>0</v>
      </c>
      <c r="H24" s="19">
        <v>569.718</v>
      </c>
      <c r="I24" s="19">
        <v>0</v>
      </c>
      <c r="J24" s="19">
        <v>569.718</v>
      </c>
      <c r="K24" s="19">
        <v>0</v>
      </c>
      <c r="L24" s="19">
        <v>0</v>
      </c>
      <c r="M24" s="19">
        <v>0</v>
      </c>
    </row>
    <row r="25" spans="1:13" s="10" customFormat="1" ht="12.75">
      <c r="A25" s="10" t="s">
        <v>33</v>
      </c>
      <c r="B25" s="10" t="s">
        <v>17</v>
      </c>
      <c r="C25" s="19">
        <f t="shared" si="0"/>
        <v>721271.7379999999</v>
      </c>
      <c r="D25" s="19">
        <v>260581.129</v>
      </c>
      <c r="E25" s="19">
        <v>110790.276</v>
      </c>
      <c r="F25" s="19">
        <v>224032.151</v>
      </c>
      <c r="G25" s="19">
        <v>17690.546</v>
      </c>
      <c r="H25" s="19">
        <v>39993.217</v>
      </c>
      <c r="I25" s="19">
        <v>0</v>
      </c>
      <c r="J25" s="19">
        <v>13808.639</v>
      </c>
      <c r="K25" s="19">
        <v>32194.576</v>
      </c>
      <c r="L25" s="19">
        <v>22181.204</v>
      </c>
      <c r="M25" s="19">
        <v>0</v>
      </c>
    </row>
    <row r="26" spans="1:13" s="10" customFormat="1" ht="12.75">
      <c r="A26" s="10" t="s">
        <v>33</v>
      </c>
      <c r="B26" s="10" t="s">
        <v>22</v>
      </c>
      <c r="C26" s="19">
        <f t="shared" si="0"/>
        <v>344782.87299999996</v>
      </c>
      <c r="D26" s="19">
        <v>0</v>
      </c>
      <c r="E26" s="19">
        <v>24492.516</v>
      </c>
      <c r="F26" s="19">
        <f>307193.697+13096.66</f>
        <v>320290.35699999996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s="11" customFormat="1" ht="12.75">
      <c r="A27" s="12" t="s">
        <v>35</v>
      </c>
      <c r="C27" s="20">
        <f t="shared" si="0"/>
        <v>1077617.8019999997</v>
      </c>
      <c r="D27" s="20">
        <f>+D24+D25+D26</f>
        <v>261126.955</v>
      </c>
      <c r="E27" s="20">
        <f aca="true" t="shared" si="8" ref="E27:M27">+E24+E25+E26</f>
        <v>135911.223</v>
      </c>
      <c r="F27" s="20">
        <f t="shared" si="8"/>
        <v>553572.0059999999</v>
      </c>
      <c r="G27" s="20">
        <f t="shared" si="8"/>
        <v>17690.546</v>
      </c>
      <c r="H27" s="20">
        <f t="shared" si="8"/>
        <v>40562.935</v>
      </c>
      <c r="I27" s="20">
        <f t="shared" si="8"/>
        <v>0</v>
      </c>
      <c r="J27" s="20">
        <f t="shared" si="8"/>
        <v>14378.357</v>
      </c>
      <c r="K27" s="20">
        <f t="shared" si="8"/>
        <v>32194.576</v>
      </c>
      <c r="L27" s="20">
        <f t="shared" si="8"/>
        <v>22181.204</v>
      </c>
      <c r="M27" s="20">
        <f t="shared" si="8"/>
        <v>0</v>
      </c>
    </row>
    <row r="28" spans="1:13" s="10" customFormat="1" ht="12.75">
      <c r="A28" s="10" t="s">
        <v>36</v>
      </c>
      <c r="B28" s="10" t="s">
        <v>17</v>
      </c>
      <c r="C28" s="19">
        <f t="shared" si="0"/>
        <v>925.947</v>
      </c>
      <c r="D28" s="19">
        <v>498.039</v>
      </c>
      <c r="E28" s="19">
        <v>185.19</v>
      </c>
      <c r="F28" s="19">
        <v>0</v>
      </c>
      <c r="G28" s="19">
        <v>0</v>
      </c>
      <c r="H28" s="19">
        <v>94.446</v>
      </c>
      <c r="I28" s="19">
        <v>0</v>
      </c>
      <c r="J28" s="19">
        <v>0</v>
      </c>
      <c r="K28" s="19">
        <v>143.324</v>
      </c>
      <c r="L28" s="19">
        <v>4.948</v>
      </c>
      <c r="M28" s="19">
        <v>0</v>
      </c>
    </row>
    <row r="29" spans="1:13" s="11" customFormat="1" ht="12.75">
      <c r="A29" s="12" t="s">
        <v>37</v>
      </c>
      <c r="C29" s="20">
        <f t="shared" si="0"/>
        <v>925.947</v>
      </c>
      <c r="D29" s="20">
        <f>+D28</f>
        <v>498.039</v>
      </c>
      <c r="E29" s="20">
        <f aca="true" t="shared" si="9" ref="E29:M29">+E28</f>
        <v>185.19</v>
      </c>
      <c r="F29" s="20">
        <f t="shared" si="9"/>
        <v>0</v>
      </c>
      <c r="G29" s="20">
        <f t="shared" si="9"/>
        <v>0</v>
      </c>
      <c r="H29" s="20">
        <f t="shared" si="9"/>
        <v>94.446</v>
      </c>
      <c r="I29" s="20">
        <f t="shared" si="9"/>
        <v>0</v>
      </c>
      <c r="J29" s="20">
        <f t="shared" si="9"/>
        <v>0</v>
      </c>
      <c r="K29" s="20">
        <f t="shared" si="9"/>
        <v>143.324</v>
      </c>
      <c r="L29" s="20">
        <f t="shared" si="9"/>
        <v>4.948</v>
      </c>
      <c r="M29" s="20">
        <f t="shared" si="9"/>
        <v>0</v>
      </c>
    </row>
    <row r="30" spans="1:13" s="10" customFormat="1" ht="12.75">
      <c r="A30" s="10" t="s">
        <v>38</v>
      </c>
      <c r="B30" s="10" t="s">
        <v>39</v>
      </c>
      <c r="C30" s="19">
        <f t="shared" si="0"/>
        <v>24099.193000000003</v>
      </c>
      <c r="D30" s="19">
        <v>10380.483</v>
      </c>
      <c r="E30" s="19">
        <v>7517.977</v>
      </c>
      <c r="F30" s="19">
        <v>3462.967</v>
      </c>
      <c r="G30" s="19">
        <v>1162.882</v>
      </c>
      <c r="H30" s="19">
        <v>1243.419</v>
      </c>
      <c r="I30" s="19">
        <v>0</v>
      </c>
      <c r="J30" s="19">
        <v>204.566</v>
      </c>
      <c r="K30" s="19">
        <v>126.899</v>
      </c>
      <c r="L30" s="19">
        <v>0</v>
      </c>
      <c r="M30" s="19">
        <v>0</v>
      </c>
    </row>
    <row r="31" spans="1:13" s="11" customFormat="1" ht="12.75">
      <c r="A31" s="12" t="s">
        <v>40</v>
      </c>
      <c r="C31" s="20">
        <f t="shared" si="0"/>
        <v>24099.193000000003</v>
      </c>
      <c r="D31" s="20">
        <f>+D30</f>
        <v>10380.483</v>
      </c>
      <c r="E31" s="20">
        <f aca="true" t="shared" si="10" ref="E31:M31">+E30</f>
        <v>7517.977</v>
      </c>
      <c r="F31" s="20">
        <f t="shared" si="10"/>
        <v>3462.967</v>
      </c>
      <c r="G31" s="20">
        <f t="shared" si="10"/>
        <v>1162.882</v>
      </c>
      <c r="H31" s="20">
        <f t="shared" si="10"/>
        <v>1243.419</v>
      </c>
      <c r="I31" s="20">
        <f t="shared" si="10"/>
        <v>0</v>
      </c>
      <c r="J31" s="20">
        <f t="shared" si="10"/>
        <v>204.566</v>
      </c>
      <c r="K31" s="20">
        <f t="shared" si="10"/>
        <v>126.899</v>
      </c>
      <c r="L31" s="20">
        <f t="shared" si="10"/>
        <v>0</v>
      </c>
      <c r="M31" s="20">
        <f t="shared" si="10"/>
        <v>0</v>
      </c>
    </row>
    <row r="32" spans="1:13" s="10" customFormat="1" ht="12.75">
      <c r="A32" s="10" t="s">
        <v>41</v>
      </c>
      <c r="B32" s="10" t="s">
        <v>17</v>
      </c>
      <c r="C32" s="19">
        <f t="shared" si="0"/>
        <v>6280.67</v>
      </c>
      <c r="D32" s="19">
        <v>1635.94</v>
      </c>
      <c r="E32" s="19">
        <v>602.815</v>
      </c>
      <c r="F32" s="19">
        <v>646.943</v>
      </c>
      <c r="G32" s="19">
        <v>125.213</v>
      </c>
      <c r="H32" s="19">
        <v>322.074</v>
      </c>
      <c r="I32" s="19">
        <v>0</v>
      </c>
      <c r="J32" s="19">
        <v>0</v>
      </c>
      <c r="K32" s="19">
        <v>2751.566</v>
      </c>
      <c r="L32" s="19">
        <v>196.119</v>
      </c>
      <c r="M32" s="19">
        <v>0</v>
      </c>
    </row>
    <row r="33" spans="1:13" s="11" customFormat="1" ht="12.75">
      <c r="A33" s="12" t="s">
        <v>42</v>
      </c>
      <c r="C33" s="20">
        <f t="shared" si="0"/>
        <v>6280.67</v>
      </c>
      <c r="D33" s="20">
        <f>+D32</f>
        <v>1635.94</v>
      </c>
      <c r="E33" s="20">
        <f aca="true" t="shared" si="11" ref="E33:M33">+E32</f>
        <v>602.815</v>
      </c>
      <c r="F33" s="20">
        <f t="shared" si="11"/>
        <v>646.943</v>
      </c>
      <c r="G33" s="20">
        <f t="shared" si="11"/>
        <v>125.213</v>
      </c>
      <c r="H33" s="20">
        <f t="shared" si="11"/>
        <v>322.074</v>
      </c>
      <c r="I33" s="20">
        <f t="shared" si="11"/>
        <v>0</v>
      </c>
      <c r="J33" s="20">
        <f t="shared" si="11"/>
        <v>0</v>
      </c>
      <c r="K33" s="20">
        <f t="shared" si="11"/>
        <v>2751.566</v>
      </c>
      <c r="L33" s="20">
        <f t="shared" si="11"/>
        <v>196.119</v>
      </c>
      <c r="M33" s="20">
        <f t="shared" si="11"/>
        <v>0</v>
      </c>
    </row>
    <row r="34" spans="1:13" s="10" customFormat="1" ht="12.75">
      <c r="A34" s="10" t="s">
        <v>43</v>
      </c>
      <c r="B34" s="10" t="s">
        <v>17</v>
      </c>
      <c r="C34" s="19">
        <f t="shared" si="0"/>
        <v>93705.07299999999</v>
      </c>
      <c r="D34" s="19">
        <v>28825.614</v>
      </c>
      <c r="E34" s="19">
        <v>19059.039</v>
      </c>
      <c r="F34" s="19">
        <v>36150.581</v>
      </c>
      <c r="G34" s="19">
        <v>2145.67</v>
      </c>
      <c r="H34" s="19">
        <v>4606.177</v>
      </c>
      <c r="I34" s="19">
        <v>0</v>
      </c>
      <c r="J34" s="19">
        <v>0</v>
      </c>
      <c r="K34" s="19">
        <v>2842.42</v>
      </c>
      <c r="L34" s="19">
        <v>75.572</v>
      </c>
      <c r="M34" s="19">
        <v>0</v>
      </c>
    </row>
    <row r="35" spans="1:13" s="10" customFormat="1" ht="12.75">
      <c r="A35" s="10" t="s">
        <v>43</v>
      </c>
      <c r="B35" s="10" t="s">
        <v>22</v>
      </c>
      <c r="C35" s="19">
        <f t="shared" si="0"/>
        <v>414</v>
      </c>
      <c r="D35" s="19">
        <v>0</v>
      </c>
      <c r="E35" s="19">
        <v>0</v>
      </c>
      <c r="F35" s="19">
        <v>414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s="11" customFormat="1" ht="12.75">
      <c r="A36" s="12" t="s">
        <v>44</v>
      </c>
      <c r="C36" s="20">
        <f t="shared" si="0"/>
        <v>94119.07299999999</v>
      </c>
      <c r="D36" s="20">
        <f>+D34+D35</f>
        <v>28825.614</v>
      </c>
      <c r="E36" s="20">
        <f aca="true" t="shared" si="12" ref="E36:M36">+E34+E35</f>
        <v>19059.039</v>
      </c>
      <c r="F36" s="20">
        <f t="shared" si="12"/>
        <v>36564.581</v>
      </c>
      <c r="G36" s="20">
        <f t="shared" si="12"/>
        <v>2145.67</v>
      </c>
      <c r="H36" s="20">
        <f t="shared" si="12"/>
        <v>4606.177</v>
      </c>
      <c r="I36" s="20">
        <f t="shared" si="12"/>
        <v>0</v>
      </c>
      <c r="J36" s="20">
        <f t="shared" si="12"/>
        <v>0</v>
      </c>
      <c r="K36" s="20">
        <f t="shared" si="12"/>
        <v>2842.42</v>
      </c>
      <c r="L36" s="20">
        <f t="shared" si="12"/>
        <v>75.572</v>
      </c>
      <c r="M36" s="20">
        <f t="shared" si="12"/>
        <v>0</v>
      </c>
    </row>
    <row r="37" spans="1:13" s="10" customFormat="1" ht="12.75">
      <c r="A37" s="10" t="s">
        <v>45</v>
      </c>
      <c r="B37" s="10" t="s">
        <v>17</v>
      </c>
      <c r="C37" s="19">
        <f t="shared" si="0"/>
        <v>5001.955</v>
      </c>
      <c r="D37" s="19">
        <v>2688.827</v>
      </c>
      <c r="E37" s="19">
        <v>971.923</v>
      </c>
      <c r="F37" s="19">
        <v>56.325</v>
      </c>
      <c r="G37" s="19">
        <v>162.897</v>
      </c>
      <c r="H37" s="19">
        <v>567.609</v>
      </c>
      <c r="I37" s="19">
        <v>0</v>
      </c>
      <c r="J37" s="19">
        <v>0</v>
      </c>
      <c r="K37" s="19">
        <v>447.471</v>
      </c>
      <c r="L37" s="19">
        <v>106.903</v>
      </c>
      <c r="M37" s="19">
        <v>0</v>
      </c>
    </row>
    <row r="38" spans="1:13" s="11" customFormat="1" ht="12.75">
      <c r="A38" s="12" t="s">
        <v>46</v>
      </c>
      <c r="C38" s="20">
        <f t="shared" si="0"/>
        <v>5001.955</v>
      </c>
      <c r="D38" s="20">
        <f>+D37</f>
        <v>2688.827</v>
      </c>
      <c r="E38" s="20">
        <f aca="true" t="shared" si="13" ref="E38:M38">+E37</f>
        <v>971.923</v>
      </c>
      <c r="F38" s="20">
        <f t="shared" si="13"/>
        <v>56.325</v>
      </c>
      <c r="G38" s="20">
        <f t="shared" si="13"/>
        <v>162.897</v>
      </c>
      <c r="H38" s="20">
        <f t="shared" si="13"/>
        <v>567.609</v>
      </c>
      <c r="I38" s="20">
        <f t="shared" si="13"/>
        <v>0</v>
      </c>
      <c r="J38" s="20">
        <f t="shared" si="13"/>
        <v>0</v>
      </c>
      <c r="K38" s="20">
        <f t="shared" si="13"/>
        <v>447.471</v>
      </c>
      <c r="L38" s="20">
        <f t="shared" si="13"/>
        <v>106.903</v>
      </c>
      <c r="M38" s="20">
        <f t="shared" si="13"/>
        <v>0</v>
      </c>
    </row>
    <row r="39" spans="3:13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3" customFormat="1" ht="12.75">
      <c r="A40" s="4" t="s">
        <v>47</v>
      </c>
      <c r="C40" s="3">
        <f>+C7+C9+C11+C14+C17+C20+C22+C25+C28+C32+C34+C37</f>
        <v>1078723.057</v>
      </c>
      <c r="D40" s="3">
        <f aca="true" t="shared" si="14" ref="D40:M40">+D7+D9+D11+D14+D17+D20+D22+D25+D28+D32+D34+D37</f>
        <v>400829.811</v>
      </c>
      <c r="E40" s="3">
        <f t="shared" si="14"/>
        <v>184149.489</v>
      </c>
      <c r="F40" s="3">
        <f t="shared" si="14"/>
        <v>293141.917</v>
      </c>
      <c r="G40" s="3">
        <f t="shared" si="14"/>
        <v>25698.01</v>
      </c>
      <c r="H40" s="3">
        <f t="shared" si="14"/>
        <v>62767.31199999999</v>
      </c>
      <c r="I40" s="3">
        <f t="shared" si="14"/>
        <v>0</v>
      </c>
      <c r="J40" s="3">
        <f t="shared" si="14"/>
        <v>23624.144</v>
      </c>
      <c r="K40" s="3">
        <f t="shared" si="14"/>
        <v>59495.001</v>
      </c>
      <c r="L40" s="3">
        <f t="shared" si="14"/>
        <v>29017.373</v>
      </c>
      <c r="M40" s="3">
        <f t="shared" si="14"/>
        <v>0</v>
      </c>
    </row>
    <row r="41" spans="1:13" s="13" customFormat="1" ht="12.75">
      <c r="A41" s="4" t="s">
        <v>48</v>
      </c>
      <c r="C41" s="3">
        <f>+C18+C24+C30</f>
        <v>296588.249</v>
      </c>
      <c r="D41" s="3">
        <f aca="true" t="shared" si="15" ref="D41:M41">+D18+D24+D30</f>
        <v>116787.813</v>
      </c>
      <c r="E41" s="3">
        <f t="shared" si="15"/>
        <v>107094.29</v>
      </c>
      <c r="F41" s="3">
        <f t="shared" si="15"/>
        <v>40777.305</v>
      </c>
      <c r="G41" s="3">
        <f t="shared" si="15"/>
        <v>15618.434</v>
      </c>
      <c r="H41" s="3">
        <f t="shared" si="15"/>
        <v>12489.965</v>
      </c>
      <c r="I41" s="3">
        <f t="shared" si="15"/>
        <v>0</v>
      </c>
      <c r="J41" s="3">
        <f t="shared" si="15"/>
        <v>774.284</v>
      </c>
      <c r="K41" s="3">
        <f t="shared" si="15"/>
        <v>3046.158</v>
      </c>
      <c r="L41" s="3">
        <f t="shared" si="15"/>
        <v>0</v>
      </c>
      <c r="M41" s="3">
        <f t="shared" si="15"/>
        <v>0</v>
      </c>
    </row>
    <row r="42" spans="1:13" s="13" customFormat="1" ht="12.75">
      <c r="A42" s="4" t="s">
        <v>49</v>
      </c>
      <c r="C42" s="3">
        <f>+C12+C15+C26+C35</f>
        <v>358434.74499999994</v>
      </c>
      <c r="D42" s="3">
        <f aca="true" t="shared" si="16" ref="D42:M42">+D12+D15+D26+D35</f>
        <v>0</v>
      </c>
      <c r="E42" s="3">
        <f t="shared" si="16"/>
        <v>25733.484</v>
      </c>
      <c r="F42" s="3">
        <f t="shared" si="16"/>
        <v>332701.26099999994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s="13" customFormat="1" ht="12.75">
      <c r="A43" s="4" t="s">
        <v>50</v>
      </c>
      <c r="C43" s="3">
        <f>+C8+C10+C13+C16+C19+C21+C23+C27+C29+C31+C33+C36+C38</f>
        <v>1733746.0509999995</v>
      </c>
      <c r="D43" s="3">
        <f aca="true" t="shared" si="17" ref="D43:M43">+D8+D10+D13+D16+D19+D21+D23+D27+D29+D31+D33+D36+D38</f>
        <v>517617.624</v>
      </c>
      <c r="E43" s="3">
        <f t="shared" si="17"/>
        <v>316977.26300000004</v>
      </c>
      <c r="F43" s="3">
        <f t="shared" si="17"/>
        <v>666620.4829999998</v>
      </c>
      <c r="G43" s="3">
        <f t="shared" si="17"/>
        <v>41316.443999999996</v>
      </c>
      <c r="H43" s="3">
        <f t="shared" si="17"/>
        <v>75257.27699999997</v>
      </c>
      <c r="I43" s="3">
        <f t="shared" si="17"/>
        <v>0</v>
      </c>
      <c r="J43" s="3">
        <f t="shared" si="17"/>
        <v>24398.428</v>
      </c>
      <c r="K43" s="3">
        <f t="shared" si="17"/>
        <v>62541.159</v>
      </c>
      <c r="L43" s="3">
        <f t="shared" si="17"/>
        <v>29017.373</v>
      </c>
      <c r="M43" s="3">
        <f t="shared" si="17"/>
        <v>0</v>
      </c>
    </row>
    <row r="44" spans="3:13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6" ht="12.75">
      <c r="A46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21.28125" style="0" customWidth="1"/>
    <col min="2" max="2" width="18.7109375" style="0" customWidth="1"/>
    <col min="3" max="3" width="13.7109375" style="0" customWidth="1"/>
    <col min="9" max="9" width="10.57421875" style="0" customWidth="1"/>
    <col min="10" max="10" width="9.57421875" style="0" customWidth="1"/>
    <col min="11" max="11" width="10.00390625" style="0" customWidth="1"/>
    <col min="12" max="12" width="10.140625" style="0" customWidth="1"/>
    <col min="13" max="13" width="9.7109375" style="0" customWidth="1"/>
  </cols>
  <sheetData>
    <row r="1" spans="1:3" ht="12.75">
      <c r="A1" s="4" t="s">
        <v>52</v>
      </c>
      <c r="C1" s="5"/>
    </row>
    <row r="2" spans="1:3" ht="12.75">
      <c r="A2" s="1" t="s">
        <v>0</v>
      </c>
      <c r="C2" s="5"/>
    </row>
    <row r="3" spans="1:4" ht="12.75">
      <c r="A3" s="4"/>
      <c r="C3" s="5"/>
      <c r="D3" s="9"/>
    </row>
    <row r="4" spans="1:3" ht="12.75">
      <c r="A4" s="4" t="s">
        <v>51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0" customFormat="1" ht="12.75">
      <c r="A7" s="10" t="s">
        <v>16</v>
      </c>
      <c r="B7" s="10" t="s">
        <v>17</v>
      </c>
      <c r="C7" s="19">
        <f>SUM(D7:M7)</f>
        <v>5259</v>
      </c>
      <c r="D7" s="21">
        <v>4381</v>
      </c>
      <c r="E7" s="21">
        <v>590</v>
      </c>
      <c r="F7" s="21">
        <v>25</v>
      </c>
      <c r="G7" s="21">
        <v>20</v>
      </c>
      <c r="H7" s="21">
        <v>3</v>
      </c>
      <c r="I7" s="21">
        <v>0</v>
      </c>
      <c r="J7" s="21">
        <v>3</v>
      </c>
      <c r="K7" s="21">
        <v>234</v>
      </c>
      <c r="L7" s="21">
        <v>3</v>
      </c>
      <c r="M7" s="21">
        <v>0</v>
      </c>
    </row>
    <row r="8" spans="1:13" s="11" customFormat="1" ht="12.75">
      <c r="A8" s="12" t="s">
        <v>18</v>
      </c>
      <c r="C8" s="20">
        <f aca="true" t="shared" si="0" ref="C8:C38">SUM(D8:M8)</f>
        <v>5259</v>
      </c>
      <c r="D8" s="20">
        <f>+D7</f>
        <v>4381</v>
      </c>
      <c r="E8" s="20">
        <f aca="true" t="shared" si="1" ref="E8:M8">+E7</f>
        <v>590</v>
      </c>
      <c r="F8" s="20">
        <f t="shared" si="1"/>
        <v>25</v>
      </c>
      <c r="G8" s="20">
        <f t="shared" si="1"/>
        <v>20</v>
      </c>
      <c r="H8" s="20">
        <f t="shared" si="1"/>
        <v>3</v>
      </c>
      <c r="I8" s="20">
        <f t="shared" si="1"/>
        <v>0</v>
      </c>
      <c r="J8" s="20">
        <f t="shared" si="1"/>
        <v>3</v>
      </c>
      <c r="K8" s="20">
        <f t="shared" si="1"/>
        <v>234</v>
      </c>
      <c r="L8" s="20">
        <f t="shared" si="1"/>
        <v>3</v>
      </c>
      <c r="M8" s="20">
        <f t="shared" si="1"/>
        <v>0</v>
      </c>
    </row>
    <row r="9" spans="1:13" s="10" customFormat="1" ht="12.75">
      <c r="A9" s="10" t="s">
        <v>19</v>
      </c>
      <c r="B9" s="10" t="s">
        <v>17</v>
      </c>
      <c r="C9" s="19">
        <f t="shared" si="0"/>
        <v>1318</v>
      </c>
      <c r="D9" s="21">
        <v>1113</v>
      </c>
      <c r="E9" s="21">
        <v>115</v>
      </c>
      <c r="F9" s="21">
        <v>1</v>
      </c>
      <c r="G9" s="21">
        <v>1</v>
      </c>
      <c r="H9" s="21">
        <v>2</v>
      </c>
      <c r="I9" s="21">
        <v>0</v>
      </c>
      <c r="J9" s="21">
        <v>1</v>
      </c>
      <c r="K9" s="21">
        <v>82</v>
      </c>
      <c r="L9" s="21">
        <v>3</v>
      </c>
      <c r="M9" s="21">
        <v>0</v>
      </c>
    </row>
    <row r="10" spans="1:13" s="11" customFormat="1" ht="12.75">
      <c r="A10" s="12" t="s">
        <v>20</v>
      </c>
      <c r="C10" s="20">
        <f t="shared" si="0"/>
        <v>1318</v>
      </c>
      <c r="D10" s="20">
        <f>+D9</f>
        <v>1113</v>
      </c>
      <c r="E10" s="20">
        <f aca="true" t="shared" si="2" ref="E10:M10">+E9</f>
        <v>115</v>
      </c>
      <c r="F10" s="20">
        <f t="shared" si="2"/>
        <v>1</v>
      </c>
      <c r="G10" s="20">
        <f t="shared" si="2"/>
        <v>1</v>
      </c>
      <c r="H10" s="20">
        <f t="shared" si="2"/>
        <v>2</v>
      </c>
      <c r="I10" s="20">
        <f t="shared" si="2"/>
        <v>0</v>
      </c>
      <c r="J10" s="20">
        <f t="shared" si="2"/>
        <v>1</v>
      </c>
      <c r="K10" s="20">
        <f t="shared" si="2"/>
        <v>82</v>
      </c>
      <c r="L10" s="20">
        <f t="shared" si="2"/>
        <v>3</v>
      </c>
      <c r="M10" s="20">
        <f t="shared" si="2"/>
        <v>0</v>
      </c>
    </row>
    <row r="11" spans="1:13" s="14" customFormat="1" ht="12.75">
      <c r="A11" s="16" t="s">
        <v>21</v>
      </c>
      <c r="B11" s="16" t="s">
        <v>17</v>
      </c>
      <c r="C11" s="19">
        <f t="shared" si="0"/>
        <v>25859</v>
      </c>
      <c r="D11" s="19">
        <v>22648</v>
      </c>
      <c r="E11" s="19">
        <v>1964</v>
      </c>
      <c r="F11" s="19">
        <v>148</v>
      </c>
      <c r="G11" s="19">
        <v>8</v>
      </c>
      <c r="H11" s="19">
        <v>3</v>
      </c>
      <c r="I11" s="19">
        <v>0</v>
      </c>
      <c r="J11" s="19">
        <v>23</v>
      </c>
      <c r="K11" s="19">
        <v>620</v>
      </c>
      <c r="L11" s="19">
        <v>445</v>
      </c>
      <c r="M11" s="19">
        <v>0</v>
      </c>
    </row>
    <row r="12" spans="1:13" s="14" customFormat="1" ht="12.75">
      <c r="A12" s="16" t="s">
        <v>21</v>
      </c>
      <c r="B12" s="16" t="s">
        <v>22</v>
      </c>
      <c r="C12" s="19">
        <f t="shared" si="0"/>
        <v>2</v>
      </c>
      <c r="D12" s="19">
        <v>0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s="15" customFormat="1" ht="12.75">
      <c r="A13" s="17" t="s">
        <v>23</v>
      </c>
      <c r="C13" s="20">
        <f t="shared" si="0"/>
        <v>25861</v>
      </c>
      <c r="D13" s="20">
        <f>+D11+D12</f>
        <v>22648</v>
      </c>
      <c r="E13" s="20">
        <f aca="true" t="shared" si="3" ref="E13:M13">+E11+E12</f>
        <v>1965</v>
      </c>
      <c r="F13" s="20">
        <f t="shared" si="3"/>
        <v>149</v>
      </c>
      <c r="G13" s="20">
        <f t="shared" si="3"/>
        <v>8</v>
      </c>
      <c r="H13" s="20">
        <f t="shared" si="3"/>
        <v>3</v>
      </c>
      <c r="I13" s="20">
        <f t="shared" si="3"/>
        <v>0</v>
      </c>
      <c r="J13" s="20">
        <f t="shared" si="3"/>
        <v>23</v>
      </c>
      <c r="K13" s="20">
        <f t="shared" si="3"/>
        <v>620</v>
      </c>
      <c r="L13" s="20">
        <f t="shared" si="3"/>
        <v>445</v>
      </c>
      <c r="M13" s="20">
        <f t="shared" si="3"/>
        <v>0</v>
      </c>
    </row>
    <row r="14" spans="1:13" s="10" customFormat="1" ht="12.75">
      <c r="A14" s="10" t="s">
        <v>24</v>
      </c>
      <c r="B14" s="10" t="s">
        <v>17</v>
      </c>
      <c r="C14" s="19">
        <f t="shared" si="0"/>
        <v>13128</v>
      </c>
      <c r="D14" s="21">
        <v>10332</v>
      </c>
      <c r="E14" s="21">
        <v>1149</v>
      </c>
      <c r="F14" s="21">
        <v>160</v>
      </c>
      <c r="G14" s="21">
        <v>23</v>
      </c>
      <c r="H14" s="21">
        <v>8</v>
      </c>
      <c r="I14" s="21">
        <v>0</v>
      </c>
      <c r="J14" s="21">
        <v>108</v>
      </c>
      <c r="K14" s="21">
        <v>414</v>
      </c>
      <c r="L14" s="21">
        <v>934</v>
      </c>
      <c r="M14" s="21">
        <v>0</v>
      </c>
    </row>
    <row r="15" spans="1:13" s="10" customFormat="1" ht="12.75">
      <c r="A15" s="10" t="s">
        <v>24</v>
      </c>
      <c r="B15" s="10" t="s">
        <v>22</v>
      </c>
      <c r="C15" s="19">
        <f t="shared" si="0"/>
        <v>5</v>
      </c>
      <c r="D15" s="19">
        <v>0</v>
      </c>
      <c r="E15" s="19">
        <v>0</v>
      </c>
      <c r="F15" s="19">
        <v>5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s="11" customFormat="1" ht="12.75">
      <c r="A16" s="12" t="s">
        <v>25</v>
      </c>
      <c r="C16" s="20">
        <f t="shared" si="0"/>
        <v>13133</v>
      </c>
      <c r="D16" s="20">
        <f>+D14+D15</f>
        <v>10332</v>
      </c>
      <c r="E16" s="20">
        <f aca="true" t="shared" si="4" ref="E16:M16">+E14+E15</f>
        <v>1149</v>
      </c>
      <c r="F16" s="20">
        <f t="shared" si="4"/>
        <v>165</v>
      </c>
      <c r="G16" s="20">
        <f t="shared" si="4"/>
        <v>23</v>
      </c>
      <c r="H16" s="20">
        <f t="shared" si="4"/>
        <v>8</v>
      </c>
      <c r="I16" s="20">
        <f t="shared" si="4"/>
        <v>0</v>
      </c>
      <c r="J16" s="20">
        <f t="shared" si="4"/>
        <v>108</v>
      </c>
      <c r="K16" s="20">
        <f t="shared" si="4"/>
        <v>414</v>
      </c>
      <c r="L16" s="20">
        <f t="shared" si="4"/>
        <v>934</v>
      </c>
      <c r="M16" s="20">
        <f t="shared" si="4"/>
        <v>0</v>
      </c>
    </row>
    <row r="17" spans="1:13" s="10" customFormat="1" ht="12.75">
      <c r="A17" s="10" t="s">
        <v>26</v>
      </c>
      <c r="B17" s="10" t="s">
        <v>17</v>
      </c>
      <c r="C17" s="19">
        <f t="shared" si="0"/>
        <v>8597</v>
      </c>
      <c r="D17" s="21">
        <v>7183</v>
      </c>
      <c r="E17" s="21">
        <v>846</v>
      </c>
      <c r="F17" s="21">
        <v>97</v>
      </c>
      <c r="G17" s="21">
        <v>5</v>
      </c>
      <c r="H17" s="21">
        <v>57</v>
      </c>
      <c r="I17" s="21">
        <v>0</v>
      </c>
      <c r="J17" s="21">
        <v>20</v>
      </c>
      <c r="K17" s="21">
        <v>200</v>
      </c>
      <c r="L17" s="21">
        <v>189</v>
      </c>
      <c r="M17" s="21">
        <v>0</v>
      </c>
    </row>
    <row r="18" spans="1:13" s="10" customFormat="1" ht="12.75">
      <c r="A18" s="10" t="s">
        <v>26</v>
      </c>
      <c r="B18" s="10" t="s">
        <v>27</v>
      </c>
      <c r="C18" s="19">
        <f t="shared" si="0"/>
        <v>46095</v>
      </c>
      <c r="D18" s="21">
        <v>40247</v>
      </c>
      <c r="E18" s="21">
        <v>5816</v>
      </c>
      <c r="F18" s="21">
        <v>28</v>
      </c>
      <c r="G18" s="21">
        <v>2</v>
      </c>
      <c r="H18" s="21">
        <v>1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</row>
    <row r="19" spans="1:13" s="11" customFormat="1" ht="12.75">
      <c r="A19" s="12" t="s">
        <v>28</v>
      </c>
      <c r="C19" s="20">
        <f t="shared" si="0"/>
        <v>54692</v>
      </c>
      <c r="D19" s="20">
        <f>+D17+D18</f>
        <v>47430</v>
      </c>
      <c r="E19" s="20">
        <f aca="true" t="shared" si="5" ref="E19:M19">+E17+E18</f>
        <v>6662</v>
      </c>
      <c r="F19" s="20">
        <f t="shared" si="5"/>
        <v>125</v>
      </c>
      <c r="G19" s="20">
        <f t="shared" si="5"/>
        <v>7</v>
      </c>
      <c r="H19" s="20">
        <f t="shared" si="5"/>
        <v>58</v>
      </c>
      <c r="I19" s="20">
        <f t="shared" si="5"/>
        <v>0</v>
      </c>
      <c r="J19" s="20">
        <f t="shared" si="5"/>
        <v>20</v>
      </c>
      <c r="K19" s="20">
        <f t="shared" si="5"/>
        <v>201</v>
      </c>
      <c r="L19" s="20">
        <f t="shared" si="5"/>
        <v>189</v>
      </c>
      <c r="M19" s="20">
        <f t="shared" si="5"/>
        <v>0</v>
      </c>
    </row>
    <row r="20" spans="1:13" s="10" customFormat="1" ht="12.75">
      <c r="A20" s="10" t="s">
        <v>29</v>
      </c>
      <c r="B20" s="10" t="s">
        <v>17</v>
      </c>
      <c r="C20" s="19">
        <f t="shared" si="0"/>
        <v>840</v>
      </c>
      <c r="D20" s="21">
        <v>635</v>
      </c>
      <c r="E20" s="21">
        <v>35</v>
      </c>
      <c r="F20" s="21">
        <v>14</v>
      </c>
      <c r="G20" s="21">
        <v>0</v>
      </c>
      <c r="H20" s="21">
        <v>2</v>
      </c>
      <c r="I20" s="21">
        <v>0</v>
      </c>
      <c r="J20" s="21">
        <v>10</v>
      </c>
      <c r="K20" s="21">
        <v>49</v>
      </c>
      <c r="L20" s="21">
        <v>95</v>
      </c>
      <c r="M20" s="21">
        <v>0</v>
      </c>
    </row>
    <row r="21" spans="1:13" s="11" customFormat="1" ht="12.75">
      <c r="A21" s="12" t="s">
        <v>30</v>
      </c>
      <c r="C21" s="20">
        <f t="shared" si="0"/>
        <v>840</v>
      </c>
      <c r="D21" s="20">
        <f>+D20</f>
        <v>635</v>
      </c>
      <c r="E21" s="20">
        <f aca="true" t="shared" si="6" ref="E21:M21">+E20</f>
        <v>35</v>
      </c>
      <c r="F21" s="20">
        <f t="shared" si="6"/>
        <v>14</v>
      </c>
      <c r="G21" s="20">
        <f t="shared" si="6"/>
        <v>0</v>
      </c>
      <c r="H21" s="20">
        <f t="shared" si="6"/>
        <v>2</v>
      </c>
      <c r="I21" s="20">
        <f t="shared" si="6"/>
        <v>0</v>
      </c>
      <c r="J21" s="20">
        <f t="shared" si="6"/>
        <v>10</v>
      </c>
      <c r="K21" s="20">
        <f t="shared" si="6"/>
        <v>49</v>
      </c>
      <c r="L21" s="20">
        <f t="shared" si="6"/>
        <v>95</v>
      </c>
      <c r="M21" s="20">
        <f t="shared" si="6"/>
        <v>0</v>
      </c>
    </row>
    <row r="22" spans="1:13" s="10" customFormat="1" ht="12.75">
      <c r="A22" s="10" t="s">
        <v>31</v>
      </c>
      <c r="B22" s="10" t="s">
        <v>17</v>
      </c>
      <c r="C22" s="19">
        <f t="shared" si="0"/>
        <v>2917.103</v>
      </c>
      <c r="D22" s="21">
        <v>1979</v>
      </c>
      <c r="E22" s="21">
        <v>364</v>
      </c>
      <c r="F22" s="21">
        <v>53</v>
      </c>
      <c r="G22" s="21">
        <v>4</v>
      </c>
      <c r="H22" s="21">
        <v>24</v>
      </c>
      <c r="I22" s="21">
        <v>0</v>
      </c>
      <c r="J22" s="21">
        <v>9.103</v>
      </c>
      <c r="K22" s="21">
        <v>103</v>
      </c>
      <c r="L22" s="21">
        <v>381</v>
      </c>
      <c r="M22" s="21">
        <v>0</v>
      </c>
    </row>
    <row r="23" spans="1:13" s="11" customFormat="1" ht="12.75">
      <c r="A23" s="12" t="s">
        <v>32</v>
      </c>
      <c r="C23" s="20">
        <f t="shared" si="0"/>
        <v>2917.103</v>
      </c>
      <c r="D23" s="20">
        <f>+D22</f>
        <v>1979</v>
      </c>
      <c r="E23" s="20">
        <f aca="true" t="shared" si="7" ref="E23:M23">+E22</f>
        <v>364</v>
      </c>
      <c r="F23" s="20">
        <f t="shared" si="7"/>
        <v>53</v>
      </c>
      <c r="G23" s="20">
        <f t="shared" si="7"/>
        <v>4</v>
      </c>
      <c r="H23" s="20">
        <f t="shared" si="7"/>
        <v>24</v>
      </c>
      <c r="I23" s="20">
        <f t="shared" si="7"/>
        <v>0</v>
      </c>
      <c r="J23" s="20">
        <f t="shared" si="7"/>
        <v>9.103</v>
      </c>
      <c r="K23" s="20">
        <f t="shared" si="7"/>
        <v>103</v>
      </c>
      <c r="L23" s="20">
        <f t="shared" si="7"/>
        <v>381</v>
      </c>
      <c r="M23" s="20">
        <f t="shared" si="7"/>
        <v>0</v>
      </c>
    </row>
    <row r="24" spans="1:13" s="10" customFormat="1" ht="12.75">
      <c r="A24" s="10" t="s">
        <v>33</v>
      </c>
      <c r="B24" s="10" t="s">
        <v>34</v>
      </c>
      <c r="C24" s="19">
        <f t="shared" si="0"/>
        <v>293</v>
      </c>
      <c r="D24" s="19">
        <v>245</v>
      </c>
      <c r="E24" s="19">
        <v>29</v>
      </c>
      <c r="F24" s="19">
        <v>1</v>
      </c>
      <c r="G24" s="19">
        <v>0</v>
      </c>
      <c r="H24" s="19">
        <v>1</v>
      </c>
      <c r="I24" s="19">
        <v>0</v>
      </c>
      <c r="J24" s="19">
        <v>17</v>
      </c>
      <c r="K24" s="19">
        <v>0</v>
      </c>
      <c r="L24" s="19">
        <v>0</v>
      </c>
      <c r="M24" s="19">
        <v>0</v>
      </c>
    </row>
    <row r="25" spans="1:13" s="10" customFormat="1" ht="12.75">
      <c r="A25" s="10" t="s">
        <v>33</v>
      </c>
      <c r="B25" s="10" t="s">
        <v>17</v>
      </c>
      <c r="C25" s="19">
        <f t="shared" si="0"/>
        <v>120114</v>
      </c>
      <c r="D25" s="21">
        <v>100444</v>
      </c>
      <c r="E25" s="21">
        <v>10303</v>
      </c>
      <c r="F25" s="21">
        <v>1613</v>
      </c>
      <c r="G25" s="21">
        <v>44</v>
      </c>
      <c r="H25" s="21">
        <v>16</v>
      </c>
      <c r="I25" s="21">
        <v>0</v>
      </c>
      <c r="J25" s="21">
        <v>420</v>
      </c>
      <c r="K25" s="21">
        <v>1810</v>
      </c>
      <c r="L25" s="21">
        <v>5464</v>
      </c>
      <c r="M25" s="21">
        <v>0</v>
      </c>
    </row>
    <row r="26" spans="1:13" s="10" customFormat="1" ht="12.75">
      <c r="A26" s="10" t="s">
        <v>33</v>
      </c>
      <c r="B26" s="10" t="s">
        <v>22</v>
      </c>
      <c r="C26" s="19">
        <f t="shared" si="0"/>
        <v>42</v>
      </c>
      <c r="D26" s="19">
        <v>0</v>
      </c>
      <c r="E26" s="19">
        <v>10</v>
      </c>
      <c r="F26" s="19">
        <v>32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s="11" customFormat="1" ht="12.75">
      <c r="A27" s="12" t="s">
        <v>35</v>
      </c>
      <c r="C27" s="20">
        <f t="shared" si="0"/>
        <v>120449</v>
      </c>
      <c r="D27" s="20">
        <f>+D24+D25+D26</f>
        <v>100689</v>
      </c>
      <c r="E27" s="20">
        <f aca="true" t="shared" si="8" ref="E27:M27">+E24+E25+E26</f>
        <v>10342</v>
      </c>
      <c r="F27" s="20">
        <f t="shared" si="8"/>
        <v>1646</v>
      </c>
      <c r="G27" s="20">
        <f t="shared" si="8"/>
        <v>44</v>
      </c>
      <c r="H27" s="20">
        <f t="shared" si="8"/>
        <v>17</v>
      </c>
      <c r="I27" s="20">
        <f t="shared" si="8"/>
        <v>0</v>
      </c>
      <c r="J27" s="20">
        <f t="shared" si="8"/>
        <v>437</v>
      </c>
      <c r="K27" s="20">
        <f t="shared" si="8"/>
        <v>1810</v>
      </c>
      <c r="L27" s="20">
        <f t="shared" si="8"/>
        <v>5464</v>
      </c>
      <c r="M27" s="20">
        <f t="shared" si="8"/>
        <v>0</v>
      </c>
    </row>
    <row r="28" spans="1:13" s="10" customFormat="1" ht="12.75">
      <c r="A28" s="10" t="s">
        <v>36</v>
      </c>
      <c r="B28" s="10" t="s">
        <v>17</v>
      </c>
      <c r="C28" s="19">
        <f t="shared" si="0"/>
        <v>438</v>
      </c>
      <c r="D28" s="21">
        <v>358</v>
      </c>
      <c r="E28" s="21">
        <v>32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40</v>
      </c>
      <c r="L28" s="21">
        <v>7</v>
      </c>
      <c r="M28" s="21">
        <v>0</v>
      </c>
    </row>
    <row r="29" spans="1:13" s="11" customFormat="1" ht="12.75">
      <c r="A29" s="12" t="s">
        <v>37</v>
      </c>
      <c r="C29" s="20">
        <f t="shared" si="0"/>
        <v>438</v>
      </c>
      <c r="D29" s="20">
        <f>+D28</f>
        <v>358</v>
      </c>
      <c r="E29" s="20">
        <f aca="true" t="shared" si="9" ref="E29:M29">+E28</f>
        <v>32</v>
      </c>
      <c r="F29" s="20">
        <f t="shared" si="9"/>
        <v>0</v>
      </c>
      <c r="G29" s="20">
        <f t="shared" si="9"/>
        <v>0</v>
      </c>
      <c r="H29" s="20">
        <f t="shared" si="9"/>
        <v>1</v>
      </c>
      <c r="I29" s="20">
        <f t="shared" si="9"/>
        <v>0</v>
      </c>
      <c r="J29" s="20">
        <f t="shared" si="9"/>
        <v>0</v>
      </c>
      <c r="K29" s="20">
        <f t="shared" si="9"/>
        <v>40</v>
      </c>
      <c r="L29" s="20">
        <f t="shared" si="9"/>
        <v>7</v>
      </c>
      <c r="M29" s="20">
        <f t="shared" si="9"/>
        <v>0</v>
      </c>
    </row>
    <row r="30" spans="1:13" s="10" customFormat="1" ht="12.75">
      <c r="A30" s="10" t="s">
        <v>38</v>
      </c>
      <c r="B30" s="10" t="s">
        <v>39</v>
      </c>
      <c r="C30" s="19">
        <f t="shared" si="0"/>
        <v>6568</v>
      </c>
      <c r="D30" s="21">
        <v>5586</v>
      </c>
      <c r="E30" s="21">
        <v>966</v>
      </c>
      <c r="F30" s="21">
        <v>9</v>
      </c>
      <c r="G30" s="21">
        <v>1</v>
      </c>
      <c r="H30" s="21">
        <v>1</v>
      </c>
      <c r="I30" s="21">
        <v>0</v>
      </c>
      <c r="J30" s="21">
        <v>4</v>
      </c>
      <c r="K30" s="21">
        <v>1</v>
      </c>
      <c r="L30" s="21">
        <v>0</v>
      </c>
      <c r="M30" s="21">
        <v>0</v>
      </c>
    </row>
    <row r="31" spans="1:13" s="11" customFormat="1" ht="12.75">
      <c r="A31" s="12" t="s">
        <v>40</v>
      </c>
      <c r="C31" s="20">
        <f t="shared" si="0"/>
        <v>6568</v>
      </c>
      <c r="D31" s="20">
        <f>+D30</f>
        <v>5586</v>
      </c>
      <c r="E31" s="20">
        <f aca="true" t="shared" si="10" ref="E31:M31">+E30</f>
        <v>966</v>
      </c>
      <c r="F31" s="20">
        <f t="shared" si="10"/>
        <v>9</v>
      </c>
      <c r="G31" s="20">
        <f t="shared" si="10"/>
        <v>1</v>
      </c>
      <c r="H31" s="20">
        <f t="shared" si="10"/>
        <v>1</v>
      </c>
      <c r="I31" s="20">
        <f t="shared" si="10"/>
        <v>0</v>
      </c>
      <c r="J31" s="20">
        <f t="shared" si="10"/>
        <v>4</v>
      </c>
      <c r="K31" s="20">
        <f t="shared" si="10"/>
        <v>1</v>
      </c>
      <c r="L31" s="20">
        <f t="shared" si="10"/>
        <v>0</v>
      </c>
      <c r="M31" s="20">
        <f t="shared" si="10"/>
        <v>0</v>
      </c>
    </row>
    <row r="32" spans="1:13" s="10" customFormat="1" ht="12.75">
      <c r="A32" s="10" t="s">
        <v>41</v>
      </c>
      <c r="B32" s="10" t="s">
        <v>17</v>
      </c>
      <c r="C32" s="19">
        <f t="shared" si="0"/>
        <v>1132</v>
      </c>
      <c r="D32" s="21">
        <v>888</v>
      </c>
      <c r="E32" s="21">
        <v>96</v>
      </c>
      <c r="F32" s="21">
        <v>4</v>
      </c>
      <c r="G32" s="21">
        <v>1</v>
      </c>
      <c r="H32" s="21">
        <v>2</v>
      </c>
      <c r="I32" s="21">
        <v>0</v>
      </c>
      <c r="J32" s="21">
        <v>0</v>
      </c>
      <c r="K32" s="21">
        <v>64</v>
      </c>
      <c r="L32" s="21">
        <v>77</v>
      </c>
      <c r="M32" s="21">
        <v>0</v>
      </c>
    </row>
    <row r="33" spans="1:13" s="11" customFormat="1" ht="12.75">
      <c r="A33" s="12" t="s">
        <v>42</v>
      </c>
      <c r="C33" s="20">
        <f t="shared" si="0"/>
        <v>1132</v>
      </c>
      <c r="D33" s="20">
        <f>+D32</f>
        <v>888</v>
      </c>
      <c r="E33" s="20">
        <f aca="true" t="shared" si="11" ref="E33:M33">+E32</f>
        <v>96</v>
      </c>
      <c r="F33" s="20">
        <f t="shared" si="11"/>
        <v>4</v>
      </c>
      <c r="G33" s="20">
        <f t="shared" si="11"/>
        <v>1</v>
      </c>
      <c r="H33" s="20">
        <f t="shared" si="11"/>
        <v>2</v>
      </c>
      <c r="I33" s="20">
        <f t="shared" si="11"/>
        <v>0</v>
      </c>
      <c r="J33" s="20">
        <f t="shared" si="11"/>
        <v>0</v>
      </c>
      <c r="K33" s="20">
        <f t="shared" si="11"/>
        <v>64</v>
      </c>
      <c r="L33" s="20">
        <f t="shared" si="11"/>
        <v>77</v>
      </c>
      <c r="M33" s="20">
        <f t="shared" si="11"/>
        <v>0</v>
      </c>
    </row>
    <row r="34" spans="1:13" s="10" customFormat="1" ht="12.75">
      <c r="A34" s="10" t="s">
        <v>43</v>
      </c>
      <c r="B34" s="10" t="s">
        <v>17</v>
      </c>
      <c r="C34" s="19">
        <f t="shared" si="0"/>
        <v>15835</v>
      </c>
      <c r="D34" s="21">
        <v>13626</v>
      </c>
      <c r="E34" s="21">
        <v>1784</v>
      </c>
      <c r="F34" s="21">
        <v>93</v>
      </c>
      <c r="G34" s="21">
        <v>11</v>
      </c>
      <c r="H34" s="21">
        <v>4</v>
      </c>
      <c r="I34" s="21">
        <v>0</v>
      </c>
      <c r="J34" s="21">
        <v>0</v>
      </c>
      <c r="K34" s="21">
        <v>289</v>
      </c>
      <c r="L34" s="21">
        <v>28</v>
      </c>
      <c r="M34" s="21">
        <v>0</v>
      </c>
    </row>
    <row r="35" spans="1:13" s="10" customFormat="1" ht="12.75">
      <c r="A35" s="10" t="s">
        <v>43</v>
      </c>
      <c r="B35" s="10" t="s">
        <v>22</v>
      </c>
      <c r="C35" s="19">
        <f t="shared" si="0"/>
        <v>1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s="11" customFormat="1" ht="12.75">
      <c r="A36" s="12" t="s">
        <v>44</v>
      </c>
      <c r="C36" s="20">
        <f t="shared" si="0"/>
        <v>15836</v>
      </c>
      <c r="D36" s="20">
        <f aca="true" t="shared" si="12" ref="D36:M36">+D34+D35</f>
        <v>13626</v>
      </c>
      <c r="E36" s="20">
        <f t="shared" si="12"/>
        <v>1784</v>
      </c>
      <c r="F36" s="20">
        <f t="shared" si="12"/>
        <v>94</v>
      </c>
      <c r="G36" s="20">
        <f t="shared" si="12"/>
        <v>11</v>
      </c>
      <c r="H36" s="20">
        <f t="shared" si="12"/>
        <v>4</v>
      </c>
      <c r="I36" s="20">
        <f t="shared" si="12"/>
        <v>0</v>
      </c>
      <c r="J36" s="20">
        <f t="shared" si="12"/>
        <v>0</v>
      </c>
      <c r="K36" s="20">
        <f t="shared" si="12"/>
        <v>289</v>
      </c>
      <c r="L36" s="20">
        <f t="shared" si="12"/>
        <v>28</v>
      </c>
      <c r="M36" s="20">
        <f t="shared" si="12"/>
        <v>0</v>
      </c>
    </row>
    <row r="37" spans="1:13" s="10" customFormat="1" ht="12.75">
      <c r="A37" s="10" t="s">
        <v>45</v>
      </c>
      <c r="B37" s="10" t="s">
        <v>17</v>
      </c>
      <c r="C37" s="19">
        <f t="shared" si="0"/>
        <v>1973</v>
      </c>
      <c r="D37" s="21">
        <v>1621</v>
      </c>
      <c r="E37" s="21">
        <v>181</v>
      </c>
      <c r="F37" s="21">
        <v>2</v>
      </c>
      <c r="G37" s="21">
        <v>1</v>
      </c>
      <c r="H37" s="21">
        <v>2</v>
      </c>
      <c r="I37" s="21">
        <v>0</v>
      </c>
      <c r="J37" s="21">
        <v>0</v>
      </c>
      <c r="K37" s="21">
        <v>107</v>
      </c>
      <c r="L37" s="21">
        <v>59</v>
      </c>
      <c r="M37" s="21">
        <v>0</v>
      </c>
    </row>
    <row r="38" spans="1:13" s="11" customFormat="1" ht="12.75">
      <c r="A38" s="12" t="s">
        <v>46</v>
      </c>
      <c r="C38" s="20">
        <f t="shared" si="0"/>
        <v>1973</v>
      </c>
      <c r="D38" s="20">
        <f>+D37</f>
        <v>1621</v>
      </c>
      <c r="E38" s="20">
        <f aca="true" t="shared" si="13" ref="E38:M38">+E37</f>
        <v>181</v>
      </c>
      <c r="F38" s="20">
        <f t="shared" si="13"/>
        <v>2</v>
      </c>
      <c r="G38" s="20">
        <f t="shared" si="13"/>
        <v>1</v>
      </c>
      <c r="H38" s="20">
        <f t="shared" si="13"/>
        <v>2</v>
      </c>
      <c r="I38" s="20">
        <f t="shared" si="13"/>
        <v>0</v>
      </c>
      <c r="J38" s="20">
        <f t="shared" si="13"/>
        <v>0</v>
      </c>
      <c r="K38" s="20">
        <f t="shared" si="13"/>
        <v>107</v>
      </c>
      <c r="L38" s="20">
        <f t="shared" si="13"/>
        <v>59</v>
      </c>
      <c r="M38" s="20">
        <f t="shared" si="13"/>
        <v>0</v>
      </c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13" customFormat="1" ht="12.75">
      <c r="A40" s="4" t="s">
        <v>47</v>
      </c>
      <c r="C40" s="3">
        <f>+C7+C9+C11+C14+C17+C20+C22+C25+C28+C32+C34+C37</f>
        <v>197410.103</v>
      </c>
      <c r="D40" s="3">
        <f aca="true" t="shared" si="14" ref="D40:M40">+D7+D9+D11+D14+D17+D20+D22+D25+D28+D32+D34+D37</f>
        <v>165208</v>
      </c>
      <c r="E40" s="3">
        <f t="shared" si="14"/>
        <v>17459</v>
      </c>
      <c r="F40" s="3">
        <f t="shared" si="14"/>
        <v>2210</v>
      </c>
      <c r="G40" s="3">
        <f t="shared" si="14"/>
        <v>118</v>
      </c>
      <c r="H40" s="3">
        <f t="shared" si="14"/>
        <v>124</v>
      </c>
      <c r="I40" s="3">
        <f t="shared" si="14"/>
        <v>0</v>
      </c>
      <c r="J40" s="3">
        <f t="shared" si="14"/>
        <v>594.1030000000001</v>
      </c>
      <c r="K40" s="3">
        <f t="shared" si="14"/>
        <v>4012</v>
      </c>
      <c r="L40" s="3">
        <f t="shared" si="14"/>
        <v>7685</v>
      </c>
      <c r="M40" s="3">
        <f t="shared" si="14"/>
        <v>0</v>
      </c>
    </row>
    <row r="41" spans="1:13" s="13" customFormat="1" ht="12.75">
      <c r="A41" s="4" t="s">
        <v>48</v>
      </c>
      <c r="C41" s="3">
        <f>+C18+C24+C30</f>
        <v>52956</v>
      </c>
      <c r="D41" s="3">
        <f aca="true" t="shared" si="15" ref="D41:M41">+D18+D24+D30</f>
        <v>46078</v>
      </c>
      <c r="E41" s="3">
        <f t="shared" si="15"/>
        <v>6811</v>
      </c>
      <c r="F41" s="3">
        <f t="shared" si="15"/>
        <v>38</v>
      </c>
      <c r="G41" s="3">
        <f t="shared" si="15"/>
        <v>3</v>
      </c>
      <c r="H41" s="3">
        <f t="shared" si="15"/>
        <v>3</v>
      </c>
      <c r="I41" s="3">
        <f t="shared" si="15"/>
        <v>0</v>
      </c>
      <c r="J41" s="3">
        <f t="shared" si="15"/>
        <v>21</v>
      </c>
      <c r="K41" s="3">
        <f t="shared" si="15"/>
        <v>2</v>
      </c>
      <c r="L41" s="3">
        <f t="shared" si="15"/>
        <v>0</v>
      </c>
      <c r="M41" s="3">
        <f t="shared" si="15"/>
        <v>0</v>
      </c>
    </row>
    <row r="42" spans="1:13" s="13" customFormat="1" ht="12.75">
      <c r="A42" s="4" t="s">
        <v>49</v>
      </c>
      <c r="C42" s="3">
        <f>+C12+C15+C26+C35</f>
        <v>50</v>
      </c>
      <c r="D42" s="3">
        <f aca="true" t="shared" si="16" ref="D42:M42">+D12+D15+D26+D35</f>
        <v>0</v>
      </c>
      <c r="E42" s="3">
        <f t="shared" si="16"/>
        <v>11</v>
      </c>
      <c r="F42" s="3">
        <f t="shared" si="16"/>
        <v>39</v>
      </c>
      <c r="G42" s="3">
        <f t="shared" si="16"/>
        <v>0</v>
      </c>
      <c r="H42" s="3">
        <f t="shared" si="16"/>
        <v>0</v>
      </c>
      <c r="I42" s="3">
        <f t="shared" si="16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</row>
    <row r="43" spans="1:13" s="13" customFormat="1" ht="12.75">
      <c r="A43" s="4" t="s">
        <v>50</v>
      </c>
      <c r="C43" s="3">
        <f>+C8+C10+C13+C16+C19+C21+C23+C27+C29+C31+C33+C36+C38</f>
        <v>250416.103</v>
      </c>
      <c r="D43" s="3">
        <f aca="true" t="shared" si="17" ref="D43:M43">+D8+D10+D13+D16+D19+D21+D23+D27+D29+D31+D33+D36+D38</f>
        <v>211286</v>
      </c>
      <c r="E43" s="3">
        <f t="shared" si="17"/>
        <v>24281</v>
      </c>
      <c r="F43" s="3">
        <f t="shared" si="17"/>
        <v>2287</v>
      </c>
      <c r="G43" s="3">
        <f t="shared" si="17"/>
        <v>121</v>
      </c>
      <c r="H43" s="3">
        <f t="shared" si="17"/>
        <v>127</v>
      </c>
      <c r="I43" s="3">
        <f t="shared" si="17"/>
        <v>0</v>
      </c>
      <c r="J43" s="3">
        <f t="shared" si="17"/>
        <v>615.1030000000001</v>
      </c>
      <c r="K43" s="3">
        <f t="shared" si="17"/>
        <v>4014</v>
      </c>
      <c r="L43" s="3">
        <f t="shared" si="17"/>
        <v>7685</v>
      </c>
      <c r="M43" s="3">
        <f t="shared" si="17"/>
        <v>0</v>
      </c>
    </row>
    <row r="46" ht="12.75">
      <c r="A46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2015-12-18T14:56:23Z</cp:lastPrinted>
  <dcterms:created xsi:type="dcterms:W3CDTF">2012-12-10T20:11:32Z</dcterms:created>
  <dcterms:modified xsi:type="dcterms:W3CDTF">2015-12-18T15:08:59Z</dcterms:modified>
  <cp:category/>
  <cp:version/>
  <cp:contentType/>
  <cp:contentStatus/>
</cp:coreProperties>
</file>